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13_ncr:1_{36A36843-C09D-3341-A153-F364A1668493}" xr6:coauthVersionLast="47" xr6:coauthVersionMax="47" xr10:uidLastSave="{00000000-0000-0000-0000-000000000000}"/>
  <bookViews>
    <workbookView xWindow="9000" yWindow="4440" windowWidth="28940" windowHeight="2146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Feuil1!$B$2:$O$16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C20" i="1"/>
  <c r="D20" i="1"/>
  <c r="E20" i="1"/>
  <c r="F20" i="1"/>
  <c r="G20" i="1"/>
  <c r="C21" i="1"/>
  <c r="D21" i="1"/>
  <c r="J21" i="1" s="1"/>
  <c r="E21" i="1"/>
  <c r="F21" i="1"/>
  <c r="G21" i="1"/>
  <c r="C22" i="1"/>
  <c r="D22" i="1"/>
  <c r="H22" i="1" s="1"/>
  <c r="E22" i="1"/>
  <c r="K22" i="1" s="1"/>
  <c r="F22" i="1"/>
  <c r="G22" i="1"/>
  <c r="C23" i="1"/>
  <c r="D23" i="1"/>
  <c r="H23" i="1" s="1"/>
  <c r="E23" i="1"/>
  <c r="F23" i="1"/>
  <c r="G23" i="1"/>
  <c r="C24" i="1"/>
  <c r="D24" i="1"/>
  <c r="E24" i="1"/>
  <c r="K24" i="1" s="1"/>
  <c r="F24" i="1"/>
  <c r="L24" i="1" s="1"/>
  <c r="G24" i="1"/>
  <c r="C25" i="1"/>
  <c r="D25" i="1"/>
  <c r="J25" i="1" s="1"/>
  <c r="E25" i="1"/>
  <c r="F25" i="1"/>
  <c r="G25" i="1"/>
  <c r="C26" i="1"/>
  <c r="D26" i="1"/>
  <c r="E26" i="1"/>
  <c r="F26" i="1"/>
  <c r="G26" i="1"/>
  <c r="C27" i="1"/>
  <c r="D27" i="1"/>
  <c r="H27" i="1" s="1"/>
  <c r="E27" i="1"/>
  <c r="F27" i="1"/>
  <c r="G27" i="1"/>
  <c r="C28" i="1"/>
  <c r="D28" i="1"/>
  <c r="H28" i="1" s="1"/>
  <c r="E28" i="1"/>
  <c r="K28" i="1" s="1"/>
  <c r="F28" i="1"/>
  <c r="G28" i="1"/>
  <c r="C29" i="1"/>
  <c r="D29" i="1"/>
  <c r="H29" i="1" s="1"/>
  <c r="E29" i="1"/>
  <c r="F29" i="1"/>
  <c r="G29" i="1"/>
  <c r="G18" i="1"/>
  <c r="F18" i="1"/>
  <c r="L18" i="1" s="1"/>
  <c r="E18" i="1"/>
  <c r="K18" i="1" s="1"/>
  <c r="D18" i="1"/>
  <c r="C18" i="1"/>
  <c r="K19" i="1"/>
  <c r="L19" i="1"/>
  <c r="K20" i="1"/>
  <c r="L20" i="1"/>
  <c r="K21" i="1"/>
  <c r="L21" i="1"/>
  <c r="L22" i="1"/>
  <c r="K23" i="1"/>
  <c r="L23" i="1"/>
  <c r="K25" i="1"/>
  <c r="L25" i="1"/>
  <c r="K26" i="1"/>
  <c r="L26" i="1"/>
  <c r="K27" i="1"/>
  <c r="L27" i="1"/>
  <c r="L28" i="1"/>
  <c r="K29" i="1"/>
  <c r="L29" i="1"/>
  <c r="J19" i="1"/>
  <c r="J20" i="1"/>
  <c r="J23" i="1"/>
  <c r="J24" i="1"/>
  <c r="J26" i="1"/>
  <c r="J29" i="1"/>
  <c r="J18" i="1"/>
  <c r="H26" i="1"/>
  <c r="H25" i="1"/>
  <c r="H24" i="1"/>
  <c r="H20" i="1"/>
  <c r="H19" i="1"/>
  <c r="H18" i="1"/>
  <c r="H21" i="1" l="1"/>
  <c r="J27" i="1"/>
  <c r="J28" i="1"/>
  <c r="J22" i="1"/>
</calcChain>
</file>

<file path=xl/sharedStrings.xml><?xml version="1.0" encoding="utf-8"?>
<sst xmlns="http://schemas.openxmlformats.org/spreadsheetml/2006/main" count="68" uniqueCount="23">
  <si>
    <t>Berkeley</t>
  </si>
  <si>
    <t>VE</t>
  </si>
  <si>
    <t>V 0101</t>
  </si>
  <si>
    <t>Fossil Lake</t>
  </si>
  <si>
    <t>Oregon</t>
  </si>
  <si>
    <t>87215b</t>
  </si>
  <si>
    <t>2491 ?</t>
  </si>
  <si>
    <t>Rancholabrean</t>
  </si>
  <si>
    <t>Log10(E.h.o)</t>
  </si>
  <si>
    <t>Mesures</t>
  </si>
  <si>
    <t>n</t>
  </si>
  <si>
    <t>x</t>
  </si>
  <si>
    <t>min</t>
  </si>
  <si>
    <t>max</t>
  </si>
  <si>
    <t>s</t>
  </si>
  <si>
    <t>v</t>
  </si>
  <si>
    <t>D logmin</t>
  </si>
  <si>
    <t>Dlogmax</t>
  </si>
  <si>
    <t>LACM 137</t>
  </si>
  <si>
    <t>Harris</t>
  </si>
  <si>
    <t>BK V0101</t>
  </si>
  <si>
    <t>Hay n=13-15</t>
  </si>
  <si>
    <t>Fossil n=5-15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</si>
</sst>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9"/>
      <name val="Geneva"/>
    </font>
    <font>
      <sz val="8"/>
      <name val="Geneva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top"/>
    </xf>
    <xf numFmtId="164" fontId="2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9690915695599"/>
          <c:y val="9.0909141351396799E-2"/>
          <c:w val="0.63104900832540001"/>
          <c:h val="0.75454587321659305"/>
        </c:manualLayout>
      </c:layout>
      <c:lineChart>
        <c:grouping val="standard"/>
        <c:varyColors val="0"/>
        <c:ser>
          <c:idx val="2"/>
          <c:order val="0"/>
          <c:tx>
            <c:strRef>
              <c:f>Feuil1!$J$17</c:f>
              <c:strCache>
                <c:ptCount val="1"/>
                <c:pt idx="0">
                  <c:v>Fossil n=5-15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Feuil1!$J$18:$J$27</c:f>
              <c:numCache>
                <c:formatCode>0.000</c:formatCode>
                <c:ptCount val="10"/>
                <c:pt idx="0">
                  <c:v>6.0218602895243833E-2</c:v>
                </c:pt>
                <c:pt idx="1">
                  <c:v>0.21086926835030217</c:v>
                </c:pt>
                <c:pt idx="2">
                  <c:v>0.17094927764713619</c:v>
                </c:pt>
                <c:pt idx="3">
                  <c:v>0.12667730799425447</c:v>
                </c:pt>
                <c:pt idx="4">
                  <c:v>0.14754484919016675</c:v>
                </c:pt>
                <c:pt idx="5">
                  <c:v>0.15752090819232101</c:v>
                </c:pt>
                <c:pt idx="6">
                  <c:v>0.15803915480493336</c:v>
                </c:pt>
                <c:pt idx="7">
                  <c:v>0.15176394075177746</c:v>
                </c:pt>
                <c:pt idx="8">
                  <c:v>0.14572902091784989</c:v>
                </c:pt>
                <c:pt idx="9">
                  <c:v>0.13594594631582479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2-8C4E-A01F-54F404DB4AB1}"/>
            </c:ext>
          </c:extLst>
        </c:ser>
        <c:ser>
          <c:idx val="0"/>
          <c:order val="1"/>
          <c:tx>
            <c:strRef>
              <c:f>Feuil1!$K$17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Feuil1!$K$18:$K$27</c:f>
              <c:numCache>
                <c:formatCode>0.000</c:formatCode>
                <c:ptCount val="10"/>
                <c:pt idx="0">
                  <c:v>3.8550995353971995E-2</c:v>
                </c:pt>
                <c:pt idx="1">
                  <c:v>0.18688307207368782</c:v>
                </c:pt>
                <c:pt idx="2">
                  <c:v>0.12931834004703768</c:v>
                </c:pt>
                <c:pt idx="3">
                  <c:v>9.8999286538386855E-2</c:v>
                </c:pt>
                <c:pt idx="4">
                  <c:v>0.12570857053316575</c:v>
                </c:pt>
                <c:pt idx="5">
                  <c:v>0.12800334363479915</c:v>
                </c:pt>
                <c:pt idx="6">
                  <c:v>0.12000795933333608</c:v>
                </c:pt>
                <c:pt idx="7">
                  <c:v>0.11971096501891143</c:v>
                </c:pt>
                <c:pt idx="8">
                  <c:v>9.5121254719662485E-2</c:v>
                </c:pt>
                <c:pt idx="9">
                  <c:v>0.1045139398778876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2-8C4E-A01F-54F404DB4AB1}"/>
            </c:ext>
          </c:extLst>
        </c:ser>
        <c:ser>
          <c:idx val="1"/>
          <c:order val="2"/>
          <c:tx>
            <c:strRef>
              <c:f>Feuil1!$L$17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Feuil1!$L$18:$L$27</c:f>
              <c:numCache>
                <c:formatCode>0.000</c:formatCode>
                <c:ptCount val="10"/>
                <c:pt idx="0">
                  <c:v>8.0540180433954944E-2</c:v>
                </c:pt>
                <c:pt idx="1">
                  <c:v>0.2254892569546374</c:v>
                </c:pt>
                <c:pt idx="2">
                  <c:v>0.2200680443502756</c:v>
                </c:pt>
                <c:pt idx="3">
                  <c:v>0.14315125038364362</c:v>
                </c:pt>
                <c:pt idx="4">
                  <c:v>0.16905999132796223</c:v>
                </c:pt>
                <c:pt idx="5">
                  <c:v>0.19015125038364356</c:v>
                </c:pt>
                <c:pt idx="6">
                  <c:v>0.19315125038364367</c:v>
                </c:pt>
                <c:pt idx="7">
                  <c:v>0.18521251377534376</c:v>
                </c:pt>
                <c:pt idx="8">
                  <c:v>0.16822835305509409</c:v>
                </c:pt>
                <c:pt idx="9">
                  <c:v>0.16003126772771892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2-8C4E-A01F-54F404DB4AB1}"/>
            </c:ext>
          </c:extLst>
        </c:ser>
        <c:ser>
          <c:idx val="3"/>
          <c:order val="3"/>
          <c:tx>
            <c:strRef>
              <c:f>Feuil1!$M$17</c:f>
              <c:strCache>
                <c:ptCount val="1"/>
                <c:pt idx="0">
                  <c:v>Hay n=13-15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Feuil1!$M$18:$M$27</c:f>
              <c:numCache>
                <c:formatCode>0.000</c:formatCode>
                <c:ptCount val="10"/>
                <c:pt idx="0">
                  <c:v>4.1852683427225035E-2</c:v>
                </c:pt>
                <c:pt idx="1">
                  <c:v>0.15793191839594667</c:v>
                </c:pt>
                <c:pt idx="2">
                  <c:v>0.11237470489746104</c:v>
                </c:pt>
                <c:pt idx="3">
                  <c:v>6.909329377075224E-2</c:v>
                </c:pt>
                <c:pt idx="4">
                  <c:v>8.6565500880509072E-2</c:v>
                </c:pt>
                <c:pt idx="5">
                  <c:v>8.9802419447325699E-2</c:v>
                </c:pt>
                <c:pt idx="6">
                  <c:v>0.1222152153246796</c:v>
                </c:pt>
                <c:pt idx="7">
                  <c:v>0.10652732087348649</c:v>
                </c:pt>
                <c:pt idx="8">
                  <c:v>9.0171146692363369E-2</c:v>
                </c:pt>
                <c:pt idx="9">
                  <c:v>8.1914185967270736E-2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A2-8C4E-A01F-54F404DB4AB1}"/>
            </c:ext>
          </c:extLst>
        </c:ser>
        <c:ser>
          <c:idx val="4"/>
          <c:order val="4"/>
          <c:tx>
            <c:strRef>
              <c:f>Feuil1!$N$17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Feuil1!$N$18:$N$27</c:f>
              <c:numCache>
                <c:formatCode>0.000</c:formatCode>
                <c:ptCount val="10"/>
                <c:pt idx="0">
                  <c:v>6.4384599156053213E-3</c:v>
                </c:pt>
                <c:pt idx="1">
                  <c:v>0.13106804435027564</c:v>
                </c:pt>
                <c:pt idx="2">
                  <c:v>6.6935107103379021E-2</c:v>
                </c:pt>
                <c:pt idx="3">
                  <c:v>2.2055852857103986E-2</c:v>
                </c:pt>
                <c:pt idx="4">
                  <c:v>5.6958479424834563E-2</c:v>
                </c:pt>
                <c:pt idx="5">
                  <c:v>5.0489256954637352E-2</c:v>
                </c:pt>
                <c:pt idx="6">
                  <c:v>9.6241237375587207E-2</c:v>
                </c:pt>
                <c:pt idx="7">
                  <c:v>7.6068044350275699E-2</c:v>
                </c:pt>
                <c:pt idx="8">
                  <c:v>4.4511261364575283E-2</c:v>
                </c:pt>
                <c:pt idx="9">
                  <c:v>3.0044795918076295E-2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A2-8C4E-A01F-54F404DB4AB1}"/>
            </c:ext>
          </c:extLst>
        </c:ser>
        <c:ser>
          <c:idx val="5"/>
          <c:order val="5"/>
          <c:tx>
            <c:strRef>
              <c:f>Feuil1!$O$17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Feuil1!$I$18:$I$27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Feuil1!$O$18:$O$27</c:f>
              <c:numCache>
                <c:formatCode>0.000</c:formatCode>
                <c:ptCount val="10"/>
                <c:pt idx="0">
                  <c:v>5.7815365980431022E-2</c:v>
                </c:pt>
                <c:pt idx="1">
                  <c:v>0.21024929039790052</c:v>
                </c:pt>
                <c:pt idx="2">
                  <c:v>0.15744262850230495</c:v>
                </c:pt>
                <c:pt idx="3">
                  <c:v>0.11241180788642335</c:v>
                </c:pt>
                <c:pt idx="4">
                  <c:v>0.11966821611219314</c:v>
                </c:pt>
                <c:pt idx="5">
                  <c:v>0.14278227566638901</c:v>
                </c:pt>
                <c:pt idx="6">
                  <c:v>0.15139650227664259</c:v>
                </c:pt>
                <c:pt idx="7">
                  <c:v>0.13405999132796231</c:v>
                </c:pt>
                <c:pt idx="8">
                  <c:v>0.12720252233110285</c:v>
                </c:pt>
                <c:pt idx="9">
                  <c:v>0.11104480703684527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A2-8C4E-A01F-54F404DB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69288"/>
        <c:axId val="250473256"/>
      </c:lineChart>
      <c:catAx>
        <c:axId val="250469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0473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73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2.6209703221182799E-2"/>
              <c:y val="9.5454598418966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0469288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40401375458103"/>
          <c:y val="0.27727288112176002"/>
          <c:w val="0.18750018458230699"/>
          <c:h val="0.386363850743435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736600</xdr:colOff>
      <xdr:row>28</xdr:row>
      <xdr:rowOff>50800</xdr:rowOff>
    </xdr:from>
    <xdr:to>
      <xdr:col>12</xdr:col>
      <xdr:colOff>431800</xdr:colOff>
      <xdr:row>45</xdr:row>
      <xdr:rowOff>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sqref="A1:XFD1048576"/>
    </sheetView>
  </sheetViews>
  <sheetFormatPr baseColWidth="10" defaultColWidth="10.83203125" defaultRowHeight="18" x14ac:dyDescent="0.2"/>
  <cols>
    <col min="1" max="1" width="8.83203125" style="1" customWidth="1"/>
    <col min="2" max="2" width="8.83203125" style="2" customWidth="1"/>
    <col min="3" max="16384" width="10.83203125" style="1"/>
  </cols>
  <sheetData>
    <row r="1" spans="1:18" x14ac:dyDescent="0.2"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4" t="s">
        <v>19</v>
      </c>
      <c r="R1" s="4" t="s">
        <v>19</v>
      </c>
    </row>
    <row r="2" spans="1:18" s="4" customFormat="1" x14ac:dyDescent="0.2">
      <c r="A2" s="4" t="s">
        <v>0</v>
      </c>
      <c r="C2" s="3" t="s">
        <v>3</v>
      </c>
      <c r="D2" s="3" t="s">
        <v>3</v>
      </c>
      <c r="E2" s="3" t="s">
        <v>3</v>
      </c>
      <c r="F2" s="3" t="s">
        <v>3</v>
      </c>
      <c r="G2" s="3" t="s">
        <v>3</v>
      </c>
      <c r="H2" s="3" t="s">
        <v>3</v>
      </c>
      <c r="I2" s="3" t="s">
        <v>3</v>
      </c>
      <c r="J2" s="3" t="s">
        <v>3</v>
      </c>
      <c r="K2" s="3" t="s">
        <v>3</v>
      </c>
      <c r="L2" s="3" t="s">
        <v>3</v>
      </c>
      <c r="M2" s="3" t="s">
        <v>3</v>
      </c>
      <c r="N2" s="3" t="s">
        <v>3</v>
      </c>
      <c r="O2" s="3" t="s">
        <v>3</v>
      </c>
      <c r="P2" s="3" t="s">
        <v>3</v>
      </c>
      <c r="Q2" s="3" t="s">
        <v>3</v>
      </c>
      <c r="R2" s="3" t="s">
        <v>3</v>
      </c>
    </row>
    <row r="3" spans="1:18" s="4" customFormat="1" x14ac:dyDescent="0.2">
      <c r="A3" s="4" t="s">
        <v>2</v>
      </c>
      <c r="C3" s="3" t="s">
        <v>20</v>
      </c>
      <c r="D3" s="3" t="s">
        <v>20</v>
      </c>
      <c r="E3" s="3" t="s">
        <v>20</v>
      </c>
      <c r="F3" s="3" t="s">
        <v>20</v>
      </c>
      <c r="G3" s="3" t="s">
        <v>20</v>
      </c>
      <c r="H3" s="3" t="s">
        <v>20</v>
      </c>
      <c r="I3" s="3" t="s">
        <v>20</v>
      </c>
      <c r="J3" s="3" t="s">
        <v>20</v>
      </c>
      <c r="K3" s="3" t="s">
        <v>20</v>
      </c>
      <c r="L3" s="3" t="s">
        <v>20</v>
      </c>
      <c r="M3" s="3" t="s">
        <v>20</v>
      </c>
      <c r="N3" s="3" t="s">
        <v>20</v>
      </c>
      <c r="O3" s="3" t="s">
        <v>20</v>
      </c>
      <c r="P3" s="3" t="s">
        <v>20</v>
      </c>
      <c r="Q3" s="3" t="s">
        <v>18</v>
      </c>
      <c r="R3" s="3" t="s">
        <v>18</v>
      </c>
    </row>
    <row r="4" spans="1:18" s="5" customFormat="1" x14ac:dyDescent="0.2">
      <c r="A4" s="5" t="s">
        <v>4</v>
      </c>
      <c r="C4" s="5">
        <v>72993</v>
      </c>
      <c r="D4" s="5">
        <v>82715</v>
      </c>
      <c r="E4" s="5">
        <v>2412</v>
      </c>
      <c r="F4" s="5">
        <v>2415</v>
      </c>
      <c r="G4" s="5">
        <v>2486</v>
      </c>
      <c r="H4" s="5">
        <v>2487</v>
      </c>
      <c r="I4" s="5">
        <v>2485</v>
      </c>
      <c r="J4" s="5">
        <v>2495</v>
      </c>
      <c r="K4" s="5">
        <v>87215</v>
      </c>
      <c r="L4" s="5" t="s">
        <v>5</v>
      </c>
      <c r="M4" s="5">
        <v>2590</v>
      </c>
      <c r="N4" s="5">
        <v>2611</v>
      </c>
      <c r="O4" s="5">
        <v>2416</v>
      </c>
      <c r="P4" s="5" t="s">
        <v>6</v>
      </c>
      <c r="Q4" s="5">
        <v>10809</v>
      </c>
      <c r="R4" s="5">
        <v>10810</v>
      </c>
    </row>
    <row r="5" spans="1:18" x14ac:dyDescent="0.2">
      <c r="A5" s="6" t="s">
        <v>7</v>
      </c>
      <c r="B5" s="2">
        <v>1</v>
      </c>
      <c r="C5" s="1">
        <v>249.5</v>
      </c>
      <c r="D5" s="1">
        <v>238.5</v>
      </c>
      <c r="E5" s="1">
        <v>255</v>
      </c>
      <c r="F5" s="1">
        <v>231.5</v>
      </c>
      <c r="O5" s="1">
        <v>246</v>
      </c>
      <c r="Q5" s="1">
        <v>251.3</v>
      </c>
      <c r="R5" s="1">
        <v>231.6</v>
      </c>
    </row>
    <row r="6" spans="1:18" x14ac:dyDescent="0.2">
      <c r="B6" s="2">
        <v>3</v>
      </c>
      <c r="C6" s="1">
        <v>43</v>
      </c>
      <c r="D6" s="1">
        <v>43</v>
      </c>
      <c r="E6" s="1">
        <v>43.5</v>
      </c>
      <c r="G6" s="1">
        <v>41</v>
      </c>
      <c r="R6" s="1">
        <v>39.799999999999997</v>
      </c>
    </row>
    <row r="7" spans="1:18" x14ac:dyDescent="0.2">
      <c r="B7" s="2">
        <v>4</v>
      </c>
      <c r="C7" s="1">
        <v>32</v>
      </c>
      <c r="D7" s="1">
        <v>33</v>
      </c>
      <c r="E7" s="1">
        <v>35</v>
      </c>
      <c r="F7" s="1">
        <v>29.2</v>
      </c>
      <c r="G7" s="1">
        <v>30</v>
      </c>
      <c r="Q7" s="1">
        <v>31.2</v>
      </c>
      <c r="R7" s="1">
        <v>28.4</v>
      </c>
    </row>
    <row r="8" spans="1:18" x14ac:dyDescent="0.2">
      <c r="B8" s="2">
        <v>5</v>
      </c>
      <c r="C8" s="1">
        <v>59</v>
      </c>
      <c r="D8" s="1">
        <v>60</v>
      </c>
      <c r="E8" s="1">
        <v>60</v>
      </c>
      <c r="F8" s="1">
        <v>55</v>
      </c>
      <c r="Q8" s="1">
        <v>58.4</v>
      </c>
      <c r="R8" s="1">
        <v>54.2</v>
      </c>
    </row>
    <row r="9" spans="1:18" x14ac:dyDescent="0.2">
      <c r="B9" s="2">
        <v>6</v>
      </c>
      <c r="C9" s="1">
        <v>39</v>
      </c>
      <c r="D9" s="1">
        <v>39</v>
      </c>
      <c r="E9" s="1">
        <v>40</v>
      </c>
      <c r="F9" s="1">
        <v>37</v>
      </c>
      <c r="Q9" s="1">
        <v>36.200000000000003</v>
      </c>
      <c r="R9" s="1">
        <v>37.200000000000003</v>
      </c>
    </row>
    <row r="10" spans="1:18" x14ac:dyDescent="0.2">
      <c r="B10" s="2">
        <v>10</v>
      </c>
      <c r="C10" s="1">
        <v>58</v>
      </c>
      <c r="D10" s="1">
        <v>56</v>
      </c>
      <c r="E10" s="1">
        <v>60</v>
      </c>
      <c r="F10" s="1">
        <v>54</v>
      </c>
      <c r="G10" s="1">
        <v>55</v>
      </c>
      <c r="H10" s="1">
        <v>56.6</v>
      </c>
      <c r="I10" s="1">
        <v>57.3</v>
      </c>
      <c r="J10" s="1">
        <v>53.5</v>
      </c>
      <c r="K10" s="1">
        <v>57.3</v>
      </c>
      <c r="M10" s="1">
        <v>53</v>
      </c>
      <c r="N10" s="1">
        <v>54</v>
      </c>
      <c r="P10" s="1">
        <v>57.5</v>
      </c>
      <c r="Q10" s="1">
        <v>55</v>
      </c>
      <c r="R10" s="1">
        <v>52</v>
      </c>
    </row>
    <row r="11" spans="1:18" x14ac:dyDescent="0.2">
      <c r="B11" s="2">
        <v>11</v>
      </c>
      <c r="C11" s="1">
        <v>56</v>
      </c>
      <c r="D11" s="1">
        <v>55.1</v>
      </c>
      <c r="E11" s="1">
        <v>60</v>
      </c>
      <c r="F11" s="1">
        <v>54</v>
      </c>
      <c r="G11" s="1">
        <v>52.5</v>
      </c>
      <c r="H11" s="1">
        <v>54.7</v>
      </c>
      <c r="I11" s="1">
        <v>59.3</v>
      </c>
      <c r="J11" s="1">
        <v>53</v>
      </c>
      <c r="K11" s="1">
        <v>58.3</v>
      </c>
      <c r="L11" s="1">
        <v>55.5</v>
      </c>
      <c r="M11" s="1">
        <v>55</v>
      </c>
      <c r="N11" s="1">
        <v>52</v>
      </c>
      <c r="P11" s="1">
        <v>59.5</v>
      </c>
      <c r="Q11" s="1">
        <v>54.5</v>
      </c>
      <c r="R11" s="1">
        <v>50.7</v>
      </c>
    </row>
    <row r="12" spans="1:18" x14ac:dyDescent="0.2">
      <c r="B12" s="2">
        <v>12</v>
      </c>
      <c r="C12" s="1">
        <v>41.5</v>
      </c>
      <c r="D12" s="1">
        <v>43.5</v>
      </c>
      <c r="E12" s="1">
        <v>44.1</v>
      </c>
      <c r="F12" s="1">
        <v>38.700000000000003</v>
      </c>
      <c r="G12" s="1">
        <v>41</v>
      </c>
      <c r="H12" s="1">
        <v>40.5</v>
      </c>
      <c r="I12" s="1">
        <v>45</v>
      </c>
      <c r="J12" s="1">
        <v>40.1</v>
      </c>
      <c r="K12" s="1">
        <v>42.5</v>
      </c>
      <c r="L12" s="1">
        <v>41.5</v>
      </c>
      <c r="M12" s="1">
        <v>41.1</v>
      </c>
      <c r="N12" s="1">
        <v>41</v>
      </c>
      <c r="P12" s="1">
        <v>44</v>
      </c>
      <c r="R12" s="1">
        <v>38.799999999999997</v>
      </c>
    </row>
    <row r="13" spans="1:18" x14ac:dyDescent="0.2">
      <c r="B13" s="2">
        <v>13</v>
      </c>
      <c r="C13" s="1">
        <v>34</v>
      </c>
      <c r="D13" s="1">
        <v>34.5</v>
      </c>
      <c r="E13" s="1">
        <v>35</v>
      </c>
      <c r="F13" s="1">
        <v>32</v>
      </c>
      <c r="G13" s="1">
        <v>33</v>
      </c>
      <c r="H13" s="1">
        <v>32.299999999999997</v>
      </c>
      <c r="I13" s="1">
        <v>35</v>
      </c>
      <c r="J13" s="1">
        <v>32.700000000000003</v>
      </c>
      <c r="K13" s="1">
        <v>34.700000000000003</v>
      </c>
      <c r="L13" s="1">
        <v>34.5</v>
      </c>
      <c r="M13" s="1">
        <v>35</v>
      </c>
      <c r="N13" s="1">
        <v>30</v>
      </c>
      <c r="P13" s="1">
        <v>35.5</v>
      </c>
    </row>
    <row r="14" spans="1:18" x14ac:dyDescent="0.2">
      <c r="B14" s="2">
        <v>14</v>
      </c>
      <c r="C14" s="1">
        <v>36.1</v>
      </c>
      <c r="D14" s="1">
        <v>35.5</v>
      </c>
      <c r="E14" s="1">
        <v>36.1</v>
      </c>
      <c r="F14" s="1">
        <v>33.5</v>
      </c>
      <c r="G14" s="1">
        <v>34</v>
      </c>
      <c r="H14" s="1">
        <v>34</v>
      </c>
      <c r="I14" s="1">
        <v>37</v>
      </c>
      <c r="J14" s="1">
        <v>35</v>
      </c>
      <c r="K14" s="1">
        <v>37</v>
      </c>
      <c r="L14" s="1">
        <v>35.5</v>
      </c>
      <c r="M14" s="1">
        <v>37</v>
      </c>
      <c r="N14" s="1">
        <v>33</v>
      </c>
      <c r="P14" s="1">
        <v>37.5</v>
      </c>
    </row>
    <row r="15" spans="1:18" x14ac:dyDescent="0.2">
      <c r="B15" s="2">
        <v>7</v>
      </c>
      <c r="C15" s="1">
        <v>46.5</v>
      </c>
      <c r="D15" s="1">
        <v>49</v>
      </c>
      <c r="E15" s="1">
        <v>50.5</v>
      </c>
      <c r="F15" s="1">
        <v>45</v>
      </c>
      <c r="Q15" s="1">
        <v>42</v>
      </c>
      <c r="R15" s="1">
        <v>38.4</v>
      </c>
    </row>
    <row r="16" spans="1:18" x14ac:dyDescent="0.2">
      <c r="B16" s="2">
        <v>8</v>
      </c>
      <c r="C16" s="1">
        <v>20</v>
      </c>
      <c r="D16" s="1">
        <v>21</v>
      </c>
      <c r="E16" s="1">
        <v>18</v>
      </c>
      <c r="F16" s="1">
        <v>15.5</v>
      </c>
      <c r="O16" s="1">
        <v>18</v>
      </c>
    </row>
    <row r="17" spans="1:15" s="2" customFormat="1" x14ac:dyDescent="0.2">
      <c r="A17" s="7" t="s">
        <v>8</v>
      </c>
      <c r="B17" s="2" t="s">
        <v>9</v>
      </c>
      <c r="C17" s="2" t="s">
        <v>10</v>
      </c>
      <c r="D17" s="2" t="s">
        <v>11</v>
      </c>
      <c r="E17" s="2" t="s">
        <v>12</v>
      </c>
      <c r="F17" s="2" t="s">
        <v>13</v>
      </c>
      <c r="G17" s="2" t="s">
        <v>14</v>
      </c>
      <c r="H17" s="2" t="s">
        <v>15</v>
      </c>
      <c r="J17" s="2" t="s">
        <v>22</v>
      </c>
      <c r="K17" s="2" t="s">
        <v>16</v>
      </c>
      <c r="L17" s="2" t="s">
        <v>17</v>
      </c>
      <c r="M17" s="2" t="s">
        <v>21</v>
      </c>
      <c r="N17" s="2" t="s">
        <v>16</v>
      </c>
      <c r="O17" s="2" t="s">
        <v>17</v>
      </c>
    </row>
    <row r="18" spans="1:15" x14ac:dyDescent="0.2">
      <c r="A18" s="8">
        <v>2.3260000000000001</v>
      </c>
      <c r="B18" s="2">
        <v>1</v>
      </c>
      <c r="C18" s="1">
        <f>COUNT(C5:R5)</f>
        <v>7</v>
      </c>
      <c r="D18" s="9">
        <f>AVERAGE(C5:R5)</f>
        <v>243.34285714285713</v>
      </c>
      <c r="E18" s="9">
        <f>MIN(C5:R5)</f>
        <v>231.5</v>
      </c>
      <c r="F18" s="9">
        <f>MAX(C5:R5)</f>
        <v>255</v>
      </c>
      <c r="G18" s="10">
        <f>STDEV(C5:R5)</f>
        <v>9.5374450007775753</v>
      </c>
      <c r="H18" s="10">
        <f t="shared" ref="H18:H29" si="0">G18*100/D18</f>
        <v>3.9193445465212533</v>
      </c>
      <c r="I18" s="11">
        <v>1</v>
      </c>
      <c r="J18" s="8">
        <f>LOG10(D18)-$A18</f>
        <v>6.0218602895243833E-2</v>
      </c>
      <c r="K18" s="8">
        <f t="shared" ref="K18:L29" si="1">LOG10(E18)-$A18</f>
        <v>3.8550995353971995E-2</v>
      </c>
      <c r="L18" s="8">
        <f t="shared" si="1"/>
        <v>8.0540180433954944E-2</v>
      </c>
      <c r="M18" s="8">
        <v>4.1852683427225035E-2</v>
      </c>
      <c r="N18" s="8">
        <v>6.4384599156053213E-3</v>
      </c>
      <c r="O18" s="8">
        <v>5.7815365980431022E-2</v>
      </c>
    </row>
    <row r="19" spans="1:15" x14ac:dyDescent="0.2">
      <c r="A19" s="8">
        <v>1.413</v>
      </c>
      <c r="B19" s="2">
        <v>3</v>
      </c>
      <c r="C19" s="1">
        <f t="shared" ref="C19:C29" si="2">COUNT(C6:R6)</f>
        <v>5</v>
      </c>
      <c r="D19" s="9">
        <f t="shared" ref="D19:D29" si="3">AVERAGE(C6:R6)</f>
        <v>42.06</v>
      </c>
      <c r="E19" s="9">
        <f t="shared" ref="E19:E29" si="4">MIN(C6:R6)</f>
        <v>39.799999999999997</v>
      </c>
      <c r="F19" s="9">
        <f t="shared" ref="F19:F29" si="5">MAX(C6:R6)</f>
        <v>43.5</v>
      </c>
      <c r="G19" s="10">
        <f t="shared" ref="G19:G29" si="6">STDEV(C6:R6)</f>
        <v>1.586820720812532</v>
      </c>
      <c r="H19" s="10">
        <f t="shared" si="0"/>
        <v>3.7727549234724966</v>
      </c>
      <c r="I19" s="11">
        <v>3</v>
      </c>
      <c r="J19" s="8">
        <f t="shared" ref="J19:J29" si="7">LOG10(D19)-$A19</f>
        <v>0.21086926835030217</v>
      </c>
      <c r="K19" s="8">
        <f t="shared" si="1"/>
        <v>0.18688307207368782</v>
      </c>
      <c r="L19" s="8">
        <f t="shared" si="1"/>
        <v>0.2254892569546374</v>
      </c>
      <c r="M19" s="8">
        <v>0.15793191839594667</v>
      </c>
      <c r="N19" s="8">
        <v>0.13106804435027564</v>
      </c>
      <c r="O19" s="8">
        <v>0.21024929039790052</v>
      </c>
    </row>
    <row r="20" spans="1:15" x14ac:dyDescent="0.2">
      <c r="A20" s="8">
        <v>1.3240000000000001</v>
      </c>
      <c r="B20" s="2">
        <v>4</v>
      </c>
      <c r="C20" s="1">
        <f t="shared" si="2"/>
        <v>7</v>
      </c>
      <c r="D20" s="9">
        <f t="shared" si="3"/>
        <v>31.257142857142856</v>
      </c>
      <c r="E20" s="9">
        <f t="shared" si="4"/>
        <v>28.4</v>
      </c>
      <c r="F20" s="9">
        <f t="shared" si="5"/>
        <v>35</v>
      </c>
      <c r="G20" s="10">
        <f t="shared" si="6"/>
        <v>2.2940917904166662</v>
      </c>
      <c r="H20" s="10">
        <f t="shared" si="0"/>
        <v>7.3394161484993896</v>
      </c>
      <c r="I20" s="11">
        <v>4</v>
      </c>
      <c r="J20" s="8">
        <f t="shared" si="7"/>
        <v>0.17094927764713619</v>
      </c>
      <c r="K20" s="8">
        <f t="shared" si="1"/>
        <v>0.12931834004703768</v>
      </c>
      <c r="L20" s="8">
        <f t="shared" si="1"/>
        <v>0.2200680443502756</v>
      </c>
      <c r="M20" s="8">
        <v>0.11237470489746104</v>
      </c>
      <c r="N20" s="8">
        <v>6.6935107103379021E-2</v>
      </c>
      <c r="O20" s="8">
        <v>0.15744262850230495</v>
      </c>
    </row>
    <row r="21" spans="1:15" x14ac:dyDescent="0.2">
      <c r="A21" s="8">
        <v>1.635</v>
      </c>
      <c r="B21" s="2">
        <v>5</v>
      </c>
      <c r="C21" s="1">
        <f t="shared" si="2"/>
        <v>6</v>
      </c>
      <c r="D21" s="9">
        <f t="shared" si="3"/>
        <v>57.766666666666659</v>
      </c>
      <c r="E21" s="9">
        <f t="shared" si="4"/>
        <v>54.2</v>
      </c>
      <c r="F21" s="9">
        <f t="shared" si="5"/>
        <v>60</v>
      </c>
      <c r="G21" s="10">
        <f t="shared" si="6"/>
        <v>2.5406036028209247</v>
      </c>
      <c r="H21" s="10">
        <f t="shared" si="0"/>
        <v>4.3980443210979656</v>
      </c>
      <c r="I21" s="11">
        <v>5</v>
      </c>
      <c r="J21" s="8">
        <f t="shared" si="7"/>
        <v>0.12667730799425447</v>
      </c>
      <c r="K21" s="8">
        <f t="shared" si="1"/>
        <v>9.8999286538386855E-2</v>
      </c>
      <c r="L21" s="8">
        <f t="shared" si="1"/>
        <v>0.14315125038364362</v>
      </c>
      <c r="M21" s="8">
        <v>6.909329377075224E-2</v>
      </c>
      <c r="N21" s="8">
        <v>2.2055852857103986E-2</v>
      </c>
      <c r="O21" s="8">
        <v>0.11241180788642335</v>
      </c>
    </row>
    <row r="22" spans="1:15" x14ac:dyDescent="0.2">
      <c r="A22" s="8">
        <v>1.4330000000000001</v>
      </c>
      <c r="B22" s="2">
        <v>6</v>
      </c>
      <c r="C22" s="1">
        <f t="shared" si="2"/>
        <v>6</v>
      </c>
      <c r="D22" s="9">
        <f t="shared" si="3"/>
        <v>38.066666666666663</v>
      </c>
      <c r="E22" s="9">
        <f t="shared" si="4"/>
        <v>36.200000000000003</v>
      </c>
      <c r="F22" s="9">
        <f t="shared" si="5"/>
        <v>40</v>
      </c>
      <c r="G22" s="10">
        <f t="shared" si="6"/>
        <v>1.4733182502998676</v>
      </c>
      <c r="H22" s="10">
        <f t="shared" si="0"/>
        <v>3.870363179421719</v>
      </c>
      <c r="I22" s="11">
        <v>6</v>
      </c>
      <c r="J22" s="8">
        <f t="shared" si="7"/>
        <v>0.14754484919016675</v>
      </c>
      <c r="K22" s="8">
        <f t="shared" si="1"/>
        <v>0.12570857053316575</v>
      </c>
      <c r="L22" s="8">
        <f t="shared" si="1"/>
        <v>0.16905999132796223</v>
      </c>
      <c r="M22" s="8">
        <v>8.6565500880509072E-2</v>
      </c>
      <c r="N22" s="8">
        <v>5.6958479424834563E-2</v>
      </c>
      <c r="O22" s="8">
        <v>0.11966821611219314</v>
      </c>
    </row>
    <row r="23" spans="1:15" x14ac:dyDescent="0.2">
      <c r="A23" s="8">
        <v>1.5880000000000001</v>
      </c>
      <c r="B23" s="2">
        <v>10</v>
      </c>
      <c r="C23" s="1">
        <f t="shared" si="2"/>
        <v>14</v>
      </c>
      <c r="D23" s="9">
        <f t="shared" si="3"/>
        <v>55.657142857142858</v>
      </c>
      <c r="E23" s="9">
        <f t="shared" si="4"/>
        <v>52</v>
      </c>
      <c r="F23" s="9">
        <f t="shared" si="5"/>
        <v>60</v>
      </c>
      <c r="G23" s="10">
        <f t="shared" si="6"/>
        <v>2.2462667441143949</v>
      </c>
      <c r="H23" s="10">
        <f t="shared" si="0"/>
        <v>4.0359002075977317</v>
      </c>
      <c r="I23" s="11">
        <v>10</v>
      </c>
      <c r="J23" s="8">
        <f t="shared" si="7"/>
        <v>0.15752090819232101</v>
      </c>
      <c r="K23" s="8">
        <f t="shared" si="1"/>
        <v>0.12800334363479915</v>
      </c>
      <c r="L23" s="8">
        <f t="shared" si="1"/>
        <v>0.19015125038364356</v>
      </c>
      <c r="M23" s="8">
        <v>8.9802419447325699E-2</v>
      </c>
      <c r="N23" s="8">
        <v>5.0489256954637352E-2</v>
      </c>
      <c r="O23" s="8">
        <v>0.14278227566638901</v>
      </c>
    </row>
    <row r="24" spans="1:15" x14ac:dyDescent="0.2">
      <c r="A24" s="8">
        <v>1.585</v>
      </c>
      <c r="B24" s="2">
        <v>11</v>
      </c>
      <c r="C24" s="1">
        <f t="shared" si="2"/>
        <v>15</v>
      </c>
      <c r="D24" s="9">
        <f t="shared" si="3"/>
        <v>55.340000000000011</v>
      </c>
      <c r="E24" s="9">
        <f t="shared" si="4"/>
        <v>50.7</v>
      </c>
      <c r="F24" s="9">
        <f t="shared" si="5"/>
        <v>60</v>
      </c>
      <c r="G24" s="10">
        <f t="shared" si="6"/>
        <v>2.8439911593191902</v>
      </c>
      <c r="H24" s="10">
        <f t="shared" si="0"/>
        <v>5.1391238874578784</v>
      </c>
      <c r="I24" s="11">
        <v>11</v>
      </c>
      <c r="J24" s="8">
        <f t="shared" si="7"/>
        <v>0.15803915480493336</v>
      </c>
      <c r="K24" s="8">
        <f t="shared" si="1"/>
        <v>0.12000795933333608</v>
      </c>
      <c r="L24" s="8">
        <f t="shared" si="1"/>
        <v>0.19315125038364367</v>
      </c>
      <c r="M24" s="8">
        <v>0.1222152153246796</v>
      </c>
      <c r="N24" s="8">
        <v>9.6241237375587207E-2</v>
      </c>
      <c r="O24" s="8">
        <v>0.15139650227664259</v>
      </c>
    </row>
    <row r="25" spans="1:15" x14ac:dyDescent="0.2">
      <c r="A25" s="8">
        <v>1.468</v>
      </c>
      <c r="B25" s="2">
        <v>12</v>
      </c>
      <c r="C25" s="1">
        <f t="shared" si="2"/>
        <v>14</v>
      </c>
      <c r="D25" s="9">
        <f t="shared" si="3"/>
        <v>41.664285714285711</v>
      </c>
      <c r="E25" s="9">
        <f t="shared" si="4"/>
        <v>38.700000000000003</v>
      </c>
      <c r="F25" s="9">
        <f t="shared" si="5"/>
        <v>45</v>
      </c>
      <c r="G25" s="10">
        <f t="shared" si="6"/>
        <v>1.9341494425028454</v>
      </c>
      <c r="H25" s="10">
        <f t="shared" si="0"/>
        <v>4.6422239319457983</v>
      </c>
      <c r="I25" s="11">
        <v>12</v>
      </c>
      <c r="J25" s="8">
        <f t="shared" si="7"/>
        <v>0.15176394075177746</v>
      </c>
      <c r="K25" s="8">
        <f t="shared" si="1"/>
        <v>0.11971096501891143</v>
      </c>
      <c r="L25" s="8">
        <f t="shared" si="1"/>
        <v>0.18521251377534376</v>
      </c>
      <c r="M25" s="8">
        <v>0.10652732087348649</v>
      </c>
      <c r="N25" s="8">
        <v>7.6068044350275699E-2</v>
      </c>
      <c r="O25" s="8">
        <v>0.13405999132796231</v>
      </c>
    </row>
    <row r="26" spans="1:15" x14ac:dyDescent="0.2">
      <c r="A26" s="8">
        <v>1.3819999999999999</v>
      </c>
      <c r="B26" s="2">
        <v>13</v>
      </c>
      <c r="C26" s="1">
        <f t="shared" si="2"/>
        <v>13</v>
      </c>
      <c r="D26" s="9">
        <f t="shared" si="3"/>
        <v>33.707692307692305</v>
      </c>
      <c r="E26" s="9">
        <f t="shared" si="4"/>
        <v>30</v>
      </c>
      <c r="F26" s="9">
        <f t="shared" si="5"/>
        <v>35.5</v>
      </c>
      <c r="G26" s="10">
        <f t="shared" si="6"/>
        <v>1.5997195266991537</v>
      </c>
      <c r="H26" s="10">
        <f t="shared" si="0"/>
        <v>4.7458589336122774</v>
      </c>
      <c r="I26" s="11">
        <v>13</v>
      </c>
      <c r="J26" s="8">
        <f t="shared" si="7"/>
        <v>0.14572902091784989</v>
      </c>
      <c r="K26" s="8">
        <f t="shared" si="1"/>
        <v>9.5121254719662485E-2</v>
      </c>
      <c r="L26" s="8">
        <f t="shared" si="1"/>
        <v>0.16822835305509409</v>
      </c>
      <c r="M26" s="8">
        <v>9.0171146692363369E-2</v>
      </c>
      <c r="N26" s="8">
        <v>4.4511261364575283E-2</v>
      </c>
      <c r="O26" s="8">
        <v>0.12720252233110285</v>
      </c>
    </row>
    <row r="27" spans="1:15" x14ac:dyDescent="0.2">
      <c r="A27" s="8">
        <v>1.4139999999999999</v>
      </c>
      <c r="B27" s="2">
        <v>14</v>
      </c>
      <c r="C27" s="1">
        <f t="shared" si="2"/>
        <v>13</v>
      </c>
      <c r="D27" s="9">
        <f t="shared" si="3"/>
        <v>35.476923076923079</v>
      </c>
      <c r="E27" s="9">
        <f t="shared" si="4"/>
        <v>33</v>
      </c>
      <c r="F27" s="9">
        <f t="shared" si="5"/>
        <v>37.5</v>
      </c>
      <c r="G27" s="10">
        <f t="shared" si="6"/>
        <v>1.4850105758062502</v>
      </c>
      <c r="H27" s="10">
        <f t="shared" si="0"/>
        <v>4.1858494114226481</v>
      </c>
      <c r="I27" s="11">
        <v>14</v>
      </c>
      <c r="J27" s="8">
        <f t="shared" si="7"/>
        <v>0.13594594631582479</v>
      </c>
      <c r="K27" s="8">
        <f t="shared" si="1"/>
        <v>0.1045139398778876</v>
      </c>
      <c r="L27" s="8">
        <f t="shared" si="1"/>
        <v>0.16003126772771892</v>
      </c>
      <c r="M27" s="8">
        <v>8.1914185967270736E-2</v>
      </c>
      <c r="N27" s="8">
        <v>3.0044795918076295E-2</v>
      </c>
      <c r="O27" s="8">
        <v>0.11104480703684527</v>
      </c>
    </row>
    <row r="28" spans="1:15" x14ac:dyDescent="0.2">
      <c r="A28" s="8">
        <v>1.5349999999999999</v>
      </c>
      <c r="B28" s="2">
        <v>7</v>
      </c>
      <c r="C28" s="1">
        <f t="shared" si="2"/>
        <v>6</v>
      </c>
      <c r="D28" s="9">
        <f t="shared" si="3"/>
        <v>45.233333333333327</v>
      </c>
      <c r="E28" s="9">
        <f t="shared" si="4"/>
        <v>38.4</v>
      </c>
      <c r="F28" s="9">
        <f t="shared" si="5"/>
        <v>50.5</v>
      </c>
      <c r="G28" s="10">
        <f t="shared" si="6"/>
        <v>4.4885038338701095</v>
      </c>
      <c r="H28" s="10">
        <f t="shared" si="0"/>
        <v>9.9230003696465214</v>
      </c>
      <c r="I28" s="11">
        <v>7</v>
      </c>
      <c r="J28" s="8">
        <f t="shared" si="7"/>
        <v>0.12045859294007455</v>
      </c>
      <c r="K28" s="8">
        <f t="shared" si="1"/>
        <v>4.933122436753079E-2</v>
      </c>
      <c r="L28" s="8">
        <f t="shared" si="1"/>
        <v>0.16829137811866146</v>
      </c>
      <c r="M28" s="8">
        <v>8.6415980694874106E-2</v>
      </c>
      <c r="N28" s="8">
        <v>5.3831725594207347E-2</v>
      </c>
      <c r="O28" s="8">
        <v>0.13151798055488095</v>
      </c>
    </row>
    <row r="29" spans="1:15" x14ac:dyDescent="0.2">
      <c r="A29" s="8">
        <v>1.091</v>
      </c>
      <c r="B29" s="2">
        <v>8</v>
      </c>
      <c r="C29" s="1">
        <f t="shared" si="2"/>
        <v>5</v>
      </c>
      <c r="D29" s="9">
        <f t="shared" si="3"/>
        <v>18.5</v>
      </c>
      <c r="E29" s="9">
        <f t="shared" si="4"/>
        <v>15.5</v>
      </c>
      <c r="F29" s="9">
        <f t="shared" si="5"/>
        <v>21</v>
      </c>
      <c r="G29" s="10">
        <f t="shared" si="6"/>
        <v>2.1213203435596424</v>
      </c>
      <c r="H29" s="10">
        <f t="shared" si="0"/>
        <v>11.466596451673743</v>
      </c>
      <c r="I29" s="11">
        <v>8</v>
      </c>
      <c r="J29" s="8">
        <f t="shared" si="7"/>
        <v>0.17617172840301376</v>
      </c>
      <c r="K29" s="8">
        <f t="shared" si="1"/>
        <v>9.9331698170291416E-2</v>
      </c>
      <c r="L29" s="8">
        <f t="shared" si="1"/>
        <v>0.23121929473391933</v>
      </c>
      <c r="M29" s="8">
        <v>0.135897197505495</v>
      </c>
      <c r="N29" s="8">
        <v>8.5091259055681379E-2</v>
      </c>
      <c r="O29" s="8">
        <v>0.18546180417324409</v>
      </c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Zone_d_impression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1999-02-26T20:09:03Z</dcterms:created>
  <dcterms:modified xsi:type="dcterms:W3CDTF">2023-06-02T15:18:59Z</dcterms:modified>
</cp:coreProperties>
</file>